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0115" windowHeight="7755" activeTab="1"/>
  </bookViews>
  <sheets>
    <sheet name="Petrol_vs_Diesel" sheetId="1" r:id="rId1"/>
    <sheet name="CNG_vs_Petrol" sheetId="2" r:id="rId2"/>
  </sheets>
  <calcPr calcId="144525"/>
</workbook>
</file>

<file path=xl/calcChain.xml><?xml version="1.0" encoding="utf-8"?>
<calcChain xmlns="http://schemas.openxmlformats.org/spreadsheetml/2006/main">
  <c r="F16" i="1" l="1"/>
  <c r="F19" i="1" s="1"/>
  <c r="G12" i="1"/>
  <c r="F12" i="1"/>
  <c r="C25" i="2"/>
  <c r="C26" i="2" s="1"/>
  <c r="C27" i="2" s="1"/>
  <c r="C24" i="2"/>
  <c r="C12" i="2"/>
  <c r="C7" i="2"/>
  <c r="C14" i="2" s="1"/>
  <c r="C16" i="2" s="1"/>
  <c r="C20" i="2" s="1"/>
  <c r="C21" i="2" s="1"/>
  <c r="C25" i="1"/>
  <c r="C26" i="1" s="1"/>
  <c r="C24" i="1"/>
  <c r="G16" i="1" s="1"/>
  <c r="G19" i="1" s="1"/>
  <c r="C12" i="1"/>
  <c r="C7" i="1"/>
  <c r="C27" i="1" l="1"/>
  <c r="C14" i="1"/>
  <c r="C16" i="1" s="1"/>
  <c r="C20" i="1" s="1"/>
  <c r="C21" i="1" s="1"/>
</calcChain>
</file>

<file path=xl/comments1.xml><?xml version="1.0" encoding="utf-8"?>
<comments xmlns="http://schemas.openxmlformats.org/spreadsheetml/2006/main">
  <authors>
    <author>Dinesh Nim</author>
  </authors>
  <commentList>
    <comment ref="F11" authorId="0">
      <text>
        <r>
          <rPr>
            <b/>
            <sz val="9"/>
            <color indexed="81"/>
            <rFont val="Tahoma"/>
            <family val="2"/>
          </rPr>
          <t>Add cost of vehicle</t>
        </r>
      </text>
    </comment>
  </commentList>
</comments>
</file>

<file path=xl/sharedStrings.xml><?xml version="1.0" encoding="utf-8"?>
<sst xmlns="http://schemas.openxmlformats.org/spreadsheetml/2006/main" count="65" uniqueCount="42">
  <si>
    <t>Difference</t>
  </si>
  <si>
    <t>Money you will save per kilometer</t>
  </si>
  <si>
    <t>How many kilometer you need to drive to equal the cost</t>
  </si>
  <si>
    <r>
      <t xml:space="preserve">Cost of </t>
    </r>
    <r>
      <rPr>
        <b/>
        <sz val="14"/>
        <color rgb="FFFF0000"/>
        <rFont val="Calibri"/>
        <family val="2"/>
        <scheme val="minor"/>
      </rPr>
      <t>PETROL</t>
    </r>
    <r>
      <rPr>
        <sz val="14"/>
        <color theme="1"/>
        <rFont val="Calibri"/>
        <family val="2"/>
        <scheme val="minor"/>
      </rPr>
      <t xml:space="preserve"> in your city per litre</t>
    </r>
  </si>
  <si>
    <r>
      <t xml:space="preserve">Your running cost </t>
    </r>
    <r>
      <rPr>
        <b/>
        <sz val="14"/>
        <color theme="1"/>
        <rFont val="Calibri"/>
        <family val="2"/>
        <scheme val="minor"/>
      </rPr>
      <t xml:space="preserve">per kilometer </t>
    </r>
    <r>
      <rPr>
        <sz val="14"/>
        <color theme="1"/>
        <rFont val="Calibri"/>
        <family val="2"/>
        <scheme val="minor"/>
      </rPr>
      <t>on petrol</t>
    </r>
  </si>
  <si>
    <r>
      <t xml:space="preserve">Cost of </t>
    </r>
    <r>
      <rPr>
        <b/>
        <sz val="14"/>
        <color rgb="FFFF0000"/>
        <rFont val="Calibri"/>
        <family val="2"/>
        <scheme val="minor"/>
      </rPr>
      <t>CNG</t>
    </r>
    <r>
      <rPr>
        <sz val="14"/>
        <color theme="1"/>
        <rFont val="Calibri"/>
        <family val="2"/>
        <scheme val="minor"/>
      </rPr>
      <t xml:space="preserve"> in your city per kilogram</t>
    </r>
  </si>
  <si>
    <t>PETROL</t>
  </si>
  <si>
    <t>CNG</t>
  </si>
  <si>
    <t>TIME TO EQUATE THE COST</t>
  </si>
  <si>
    <t>How many kilometers you drive in a month.</t>
  </si>
  <si>
    <t>Months required to equate the cost</t>
  </si>
  <si>
    <t>How many years it will take to justify the cost.</t>
  </si>
  <si>
    <t>Difference between CNG vs PETROL vehicle</t>
  </si>
  <si>
    <r>
      <t xml:space="preserve">Your </t>
    </r>
    <r>
      <rPr>
        <b/>
        <sz val="14"/>
        <color theme="1"/>
        <rFont val="Calibri"/>
        <family val="2"/>
        <scheme val="minor"/>
      </rPr>
      <t>expected mileage</t>
    </r>
    <r>
      <rPr>
        <sz val="14"/>
        <color theme="1"/>
        <rFont val="Calibri"/>
        <family val="2"/>
        <scheme val="minor"/>
      </rPr>
      <t xml:space="preserve"> (of company claimed) </t>
    </r>
    <r>
      <rPr>
        <b/>
        <sz val="14"/>
        <color rgb="FFFF0000"/>
        <rFont val="Calibri"/>
        <family val="2"/>
        <scheme val="minor"/>
      </rPr>
      <t>PETROL</t>
    </r>
  </si>
  <si>
    <r>
      <t xml:space="preserve">Your </t>
    </r>
    <r>
      <rPr>
        <b/>
        <sz val="14"/>
        <color theme="1"/>
        <rFont val="Calibri"/>
        <family val="2"/>
        <scheme val="minor"/>
      </rPr>
      <t>expected mileage</t>
    </r>
    <r>
      <rPr>
        <sz val="14"/>
        <color theme="1"/>
        <rFont val="Calibri"/>
        <family val="2"/>
        <scheme val="minor"/>
      </rPr>
      <t xml:space="preserve"> (of company claimed) </t>
    </r>
    <r>
      <rPr>
        <b/>
        <sz val="14"/>
        <color rgb="FFFF0000"/>
        <rFont val="Calibri"/>
        <family val="2"/>
        <scheme val="minor"/>
      </rPr>
      <t>CNG</t>
    </r>
  </si>
  <si>
    <t>PETROL ONLY VEHICLE</t>
  </si>
  <si>
    <t>Your monthly running per month</t>
  </si>
  <si>
    <t>Total petrol you can buy from the money you save</t>
  </si>
  <si>
    <t>liters of petrol</t>
  </si>
  <si>
    <t>How many kilometers you can drive from this money.</t>
  </si>
  <si>
    <t>kilometers</t>
  </si>
  <si>
    <t>How long can you drive the car without paying anything.</t>
  </si>
  <si>
    <t>months</t>
  </si>
  <si>
    <t>Difference between DIESEL vs PETROL vehicle</t>
  </si>
  <si>
    <t>DIESEL</t>
  </si>
  <si>
    <t>Your expected mileage (of company claimed) DIESEL</t>
  </si>
  <si>
    <r>
      <t xml:space="preserve">Cost of </t>
    </r>
    <r>
      <rPr>
        <b/>
        <sz val="14"/>
        <color rgb="FFFF0000"/>
        <rFont val="Calibri"/>
        <family val="2"/>
        <scheme val="minor"/>
      </rPr>
      <t>DIESEL</t>
    </r>
    <r>
      <rPr>
        <sz val="14"/>
        <color theme="1"/>
        <rFont val="Calibri"/>
        <family val="2"/>
        <scheme val="minor"/>
      </rPr>
      <t xml:space="preserve"> in your city per kilogram</t>
    </r>
  </si>
  <si>
    <t>Maintenance cost</t>
  </si>
  <si>
    <t>15-20% Higher</t>
  </si>
  <si>
    <t>10 Years</t>
  </si>
  <si>
    <t>Note</t>
  </si>
  <si>
    <t>15 Years</t>
  </si>
  <si>
    <t>Vehicle validity (Diesel)</t>
  </si>
  <si>
    <t>Vehicle validity (Petrol)</t>
  </si>
  <si>
    <t>Calculate cost per year</t>
  </si>
  <si>
    <t>Petrol</t>
  </si>
  <si>
    <t>Diesel</t>
  </si>
  <si>
    <t>In the total tenure, you will drive</t>
  </si>
  <si>
    <t>Cost of ownership / kilometer</t>
  </si>
  <si>
    <t>Cost of vehicle</t>
  </si>
  <si>
    <t>rupees per kilometer</t>
  </si>
  <si>
    <t>Additional cost linked with Diesel Vehicle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</si>
</sst>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1" xfId="0" applyFont="1" applyFill="1" applyBorder="1" applyAlignment="1">
      <alignment wrapText="1"/>
    </xf>
    <xf numFmtId="1" fontId="3" fillId="3" borderId="1" xfId="0" applyNumberFormat="1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>
      <alignment wrapText="1"/>
    </xf>
    <xf numFmtId="164" fontId="1" fillId="2" borderId="0" xfId="0" applyNumberFormat="1" applyFont="1" applyFill="1"/>
    <xf numFmtId="0" fontId="3" fillId="5" borderId="1" xfId="0" applyFont="1" applyFill="1" applyBorder="1" applyAlignment="1">
      <alignment wrapText="1"/>
    </xf>
    <xf numFmtId="0" fontId="3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wrapText="1"/>
    </xf>
    <xf numFmtId="2" fontId="1" fillId="6" borderId="1" xfId="0" applyNumberFormat="1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left"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1" fontId="1" fillId="3" borderId="1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0" xfId="0" applyFont="1" applyFill="1"/>
    <xf numFmtId="0" fontId="3" fillId="2" borderId="1" xfId="0" applyFont="1" applyFill="1" applyBorder="1"/>
    <xf numFmtId="0" fontId="3" fillId="4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2" fontId="3" fillId="3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vertical="center" wrapText="1"/>
    </xf>
    <xf numFmtId="2" fontId="3" fillId="6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2" fontId="1" fillId="3" borderId="1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vertical="center"/>
    </xf>
    <xf numFmtId="0" fontId="1" fillId="6" borderId="1" xfId="0" applyFont="1" applyFill="1" applyBorder="1" applyAlignment="1">
      <alignment horizontal="center" vertical="center"/>
    </xf>
    <xf numFmtId="2" fontId="1" fillId="6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H27"/>
  <sheetViews>
    <sheetView workbookViewId="0">
      <selection activeCell="D15" sqref="D15"/>
    </sheetView>
  </sheetViews>
  <sheetFormatPr defaultRowHeight="18.75" x14ac:dyDescent="0.3"/>
  <cols>
    <col min="1" max="1" width="4.85546875" style="3" customWidth="1"/>
    <col min="2" max="2" width="84" style="1" customWidth="1"/>
    <col min="3" max="3" width="21.5703125" style="4" customWidth="1"/>
    <col min="4" max="4" width="16.85546875" style="3" bestFit="1" customWidth="1"/>
    <col min="5" max="5" width="17.28515625" style="3" customWidth="1"/>
    <col min="6" max="6" width="29.5703125" style="3" customWidth="1"/>
    <col min="7" max="7" width="19.5703125" style="3" customWidth="1"/>
    <col min="8" max="16384" width="9.140625" style="3"/>
  </cols>
  <sheetData>
    <row r="2" spans="2:8" x14ac:dyDescent="0.3">
      <c r="B2" s="14" t="s">
        <v>23</v>
      </c>
      <c r="C2" s="15">
        <v>90000</v>
      </c>
      <c r="F2" s="36" t="s">
        <v>41</v>
      </c>
      <c r="G2" s="36"/>
    </row>
    <row r="3" spans="2:8" x14ac:dyDescent="0.3">
      <c r="C3" s="8"/>
      <c r="D3" s="9"/>
      <c r="E3" s="9"/>
      <c r="F3" s="35" t="s">
        <v>0</v>
      </c>
      <c r="G3" s="35" t="s">
        <v>30</v>
      </c>
    </row>
    <row r="4" spans="2:8" ht="21" x14ac:dyDescent="0.35">
      <c r="B4" s="24" t="s">
        <v>6</v>
      </c>
      <c r="C4" s="24"/>
      <c r="F4" s="25" t="s">
        <v>33</v>
      </c>
      <c r="G4" s="25" t="s">
        <v>31</v>
      </c>
    </row>
    <row r="5" spans="2:8" x14ac:dyDescent="0.3">
      <c r="B5" s="10" t="s">
        <v>3</v>
      </c>
      <c r="C5" s="2">
        <v>100</v>
      </c>
      <c r="F5" s="25" t="s">
        <v>32</v>
      </c>
      <c r="G5" s="25" t="s">
        <v>29</v>
      </c>
    </row>
    <row r="6" spans="2:8" x14ac:dyDescent="0.3">
      <c r="B6" s="10" t="s">
        <v>13</v>
      </c>
      <c r="C6" s="2">
        <v>18</v>
      </c>
      <c r="F6" s="25" t="s">
        <v>27</v>
      </c>
      <c r="G6" s="25" t="s">
        <v>28</v>
      </c>
    </row>
    <row r="7" spans="2:8" x14ac:dyDescent="0.3">
      <c r="B7" s="22" t="s">
        <v>4</v>
      </c>
      <c r="C7" s="6">
        <f>C5/C6</f>
        <v>5.5555555555555554</v>
      </c>
    </row>
    <row r="8" spans="2:8" x14ac:dyDescent="0.3">
      <c r="C8" s="7"/>
    </row>
    <row r="9" spans="2:8" ht="21" x14ac:dyDescent="0.35">
      <c r="B9" s="24" t="s">
        <v>24</v>
      </c>
      <c r="C9" s="24"/>
      <c r="F9" s="25" t="s">
        <v>34</v>
      </c>
      <c r="G9" s="25"/>
    </row>
    <row r="10" spans="2:8" x14ac:dyDescent="0.3">
      <c r="B10" s="10" t="s">
        <v>26</v>
      </c>
      <c r="C10" s="2">
        <v>85</v>
      </c>
      <c r="F10" s="31" t="s">
        <v>35</v>
      </c>
      <c r="G10" s="31" t="s">
        <v>36</v>
      </c>
    </row>
    <row r="11" spans="2:8" x14ac:dyDescent="0.3">
      <c r="B11" s="10" t="s">
        <v>25</v>
      </c>
      <c r="C11" s="2">
        <v>25</v>
      </c>
      <c r="F11" s="26">
        <v>800000</v>
      </c>
      <c r="G11" s="26">
        <v>900000</v>
      </c>
    </row>
    <row r="12" spans="2:8" x14ac:dyDescent="0.3">
      <c r="B12" s="22" t="s">
        <v>4</v>
      </c>
      <c r="C12" s="6">
        <f>C10/C11</f>
        <v>3.4</v>
      </c>
      <c r="E12" s="34" t="s">
        <v>39</v>
      </c>
      <c r="F12" s="27">
        <f>F11/15</f>
        <v>53333.333333333336</v>
      </c>
      <c r="G12" s="28">
        <f>G11/10</f>
        <v>90000</v>
      </c>
    </row>
    <row r="13" spans="2:8" x14ac:dyDescent="0.3">
      <c r="F13" s="9"/>
      <c r="G13" s="9"/>
    </row>
    <row r="14" spans="2:8" x14ac:dyDescent="0.3">
      <c r="B14" s="21" t="s">
        <v>1</v>
      </c>
      <c r="C14" s="19">
        <f>C7-C12</f>
        <v>2.1555555555555554</v>
      </c>
      <c r="F14" s="29" t="s">
        <v>37</v>
      </c>
      <c r="G14" s="30"/>
    </row>
    <row r="15" spans="2:8" s="9" customFormat="1" x14ac:dyDescent="0.3">
      <c r="B15" s="12"/>
      <c r="C15" s="7"/>
      <c r="F15" s="31" t="s">
        <v>35</v>
      </c>
      <c r="G15" s="31" t="s">
        <v>36</v>
      </c>
    </row>
    <row r="16" spans="2:8" x14ac:dyDescent="0.3">
      <c r="B16" s="23" t="s">
        <v>2</v>
      </c>
      <c r="C16" s="11">
        <f>C2/C14</f>
        <v>41752.577319587632</v>
      </c>
      <c r="F16" s="32">
        <f>C19*12*15</f>
        <v>90000</v>
      </c>
      <c r="G16" s="33">
        <f>C24*10*12</f>
        <v>60000</v>
      </c>
      <c r="H16" s="3" t="s">
        <v>20</v>
      </c>
    </row>
    <row r="17" spans="2:8" x14ac:dyDescent="0.3">
      <c r="F17" s="3" t="s">
        <v>38</v>
      </c>
    </row>
    <row r="18" spans="2:8" ht="21" x14ac:dyDescent="0.35">
      <c r="B18" s="24" t="s">
        <v>8</v>
      </c>
      <c r="C18" s="24"/>
    </row>
    <row r="19" spans="2:8" x14ac:dyDescent="0.3">
      <c r="B19" s="10" t="s">
        <v>9</v>
      </c>
      <c r="C19" s="2">
        <v>500</v>
      </c>
      <c r="F19" s="32">
        <f>(F11/F16)+C7</f>
        <v>14.444444444444445</v>
      </c>
      <c r="G19" s="33">
        <f>(G11/G16)*C12</f>
        <v>51</v>
      </c>
      <c r="H19" s="34" t="s">
        <v>40</v>
      </c>
    </row>
    <row r="20" spans="2:8" x14ac:dyDescent="0.3">
      <c r="B20" s="10" t="s">
        <v>10</v>
      </c>
      <c r="C20" s="5">
        <f>C16/C19</f>
        <v>83.505154639175259</v>
      </c>
    </row>
    <row r="21" spans="2:8" x14ac:dyDescent="0.3">
      <c r="B21" s="10" t="s">
        <v>11</v>
      </c>
      <c r="C21" s="6">
        <f>C20/12</f>
        <v>6.9587628865979383</v>
      </c>
      <c r="E21" s="13"/>
    </row>
    <row r="23" spans="2:8" ht="21" x14ac:dyDescent="0.35">
      <c r="B23" s="24" t="s">
        <v>15</v>
      </c>
      <c r="C23" s="24"/>
    </row>
    <row r="24" spans="2:8" x14ac:dyDescent="0.3">
      <c r="B24" s="10" t="s">
        <v>16</v>
      </c>
      <c r="C24" s="16">
        <f>C19</f>
        <v>500</v>
      </c>
    </row>
    <row r="25" spans="2:8" x14ac:dyDescent="0.3">
      <c r="B25" s="10" t="s">
        <v>17</v>
      </c>
      <c r="C25" s="18">
        <f>C2/C5</f>
        <v>900</v>
      </c>
      <c r="D25" s="3" t="s">
        <v>18</v>
      </c>
    </row>
    <row r="26" spans="2:8" x14ac:dyDescent="0.3">
      <c r="B26" s="10" t="s">
        <v>19</v>
      </c>
      <c r="C26" s="19">
        <f>C25*C6</f>
        <v>16200</v>
      </c>
      <c r="D26" s="3" t="s">
        <v>20</v>
      </c>
    </row>
    <row r="27" spans="2:8" x14ac:dyDescent="0.3">
      <c r="B27" s="17" t="s">
        <v>21</v>
      </c>
      <c r="C27" s="20">
        <f>C26/C24</f>
        <v>32.4</v>
      </c>
      <c r="D27" s="3" t="s">
        <v>22</v>
      </c>
    </row>
  </sheetData>
  <mergeCells count="2">
    <mergeCell ref="F2:G2"/>
    <mergeCell ref="F14:G14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7"/>
  <sheetViews>
    <sheetView tabSelected="1" workbookViewId="0">
      <selection activeCell="C3" sqref="C3"/>
    </sheetView>
  </sheetViews>
  <sheetFormatPr defaultRowHeight="18.75" x14ac:dyDescent="0.25"/>
  <cols>
    <col min="1" max="1" width="4.85546875" style="39" customWidth="1"/>
    <col min="2" max="2" width="84" style="40" customWidth="1"/>
    <col min="3" max="3" width="21.5703125" style="59" customWidth="1"/>
    <col min="4" max="5" width="10.7109375" style="39" bestFit="1" customWidth="1"/>
    <col min="6" max="16384" width="9.140625" style="39"/>
  </cols>
  <sheetData>
    <row r="2" spans="2:5" ht="15" customHeight="1" x14ac:dyDescent="0.25">
      <c r="B2" s="37" t="s">
        <v>12</v>
      </c>
      <c r="C2" s="38">
        <v>90000</v>
      </c>
    </row>
    <row r="3" spans="2:5" ht="15" customHeight="1" x14ac:dyDescent="0.25">
      <c r="C3" s="41"/>
      <c r="D3" s="42"/>
      <c r="E3" s="42"/>
    </row>
    <row r="4" spans="2:5" ht="15" customHeight="1" x14ac:dyDescent="0.25">
      <c r="B4" s="43" t="s">
        <v>6</v>
      </c>
      <c r="C4" s="43"/>
    </row>
    <row r="5" spans="2:5" ht="15" customHeight="1" x14ac:dyDescent="0.25">
      <c r="B5" s="44" t="s">
        <v>3</v>
      </c>
      <c r="C5" s="45">
        <v>100</v>
      </c>
    </row>
    <row r="6" spans="2:5" ht="15" customHeight="1" x14ac:dyDescent="0.25">
      <c r="B6" s="44" t="s">
        <v>13</v>
      </c>
      <c r="C6" s="45">
        <v>18</v>
      </c>
    </row>
    <row r="7" spans="2:5" ht="15" customHeight="1" x14ac:dyDescent="0.25">
      <c r="B7" s="46" t="s">
        <v>4</v>
      </c>
      <c r="C7" s="47">
        <f>C5/C6</f>
        <v>5.5555555555555554</v>
      </c>
    </row>
    <row r="8" spans="2:5" ht="15" customHeight="1" x14ac:dyDescent="0.25">
      <c r="C8" s="48"/>
    </row>
    <row r="9" spans="2:5" ht="15" customHeight="1" x14ac:dyDescent="0.25">
      <c r="B9" s="43" t="s">
        <v>7</v>
      </c>
      <c r="C9" s="43"/>
    </row>
    <row r="10" spans="2:5" ht="15" customHeight="1" x14ac:dyDescent="0.25">
      <c r="B10" s="44" t="s">
        <v>5</v>
      </c>
      <c r="C10" s="45">
        <v>80</v>
      </c>
    </row>
    <row r="11" spans="2:5" ht="15" customHeight="1" x14ac:dyDescent="0.25">
      <c r="B11" s="44" t="s">
        <v>14</v>
      </c>
      <c r="C11" s="45">
        <v>25</v>
      </c>
    </row>
    <row r="12" spans="2:5" ht="15" customHeight="1" x14ac:dyDescent="0.25">
      <c r="B12" s="46" t="s">
        <v>4</v>
      </c>
      <c r="C12" s="47">
        <f>C10/C11</f>
        <v>3.2</v>
      </c>
    </row>
    <row r="14" spans="2:5" ht="15" customHeight="1" x14ac:dyDescent="0.25">
      <c r="B14" s="49" t="s">
        <v>1</v>
      </c>
      <c r="C14" s="50">
        <f>C7-C12</f>
        <v>2.3555555555555552</v>
      </c>
    </row>
    <row r="15" spans="2:5" s="42" customFormat="1" ht="15" customHeight="1" x14ac:dyDescent="0.25">
      <c r="B15" s="51"/>
      <c r="C15" s="48"/>
    </row>
    <row r="16" spans="2:5" ht="15" customHeight="1" x14ac:dyDescent="0.25">
      <c r="B16" s="52" t="s">
        <v>2</v>
      </c>
      <c r="C16" s="11">
        <f>C2/C14</f>
        <v>38207.547169811325</v>
      </c>
    </row>
    <row r="18" spans="2:5" ht="15" customHeight="1" x14ac:dyDescent="0.25">
      <c r="B18" s="43" t="s">
        <v>8</v>
      </c>
      <c r="C18" s="43"/>
    </row>
    <row r="19" spans="2:5" ht="15" customHeight="1" x14ac:dyDescent="0.25">
      <c r="B19" s="44" t="s">
        <v>9</v>
      </c>
      <c r="C19" s="45">
        <v>500</v>
      </c>
    </row>
    <row r="20" spans="2:5" ht="15" customHeight="1" x14ac:dyDescent="0.25">
      <c r="B20" s="44" t="s">
        <v>10</v>
      </c>
      <c r="C20" s="53">
        <f>C16/C19</f>
        <v>76.415094339622655</v>
      </c>
    </row>
    <row r="21" spans="2:5" ht="15" customHeight="1" x14ac:dyDescent="0.25">
      <c r="B21" s="44" t="s">
        <v>11</v>
      </c>
      <c r="C21" s="47">
        <f>C20/12</f>
        <v>6.3679245283018879</v>
      </c>
      <c r="E21" s="54"/>
    </row>
    <row r="23" spans="2:5" ht="15" customHeight="1" x14ac:dyDescent="0.25">
      <c r="B23" s="43" t="s">
        <v>15</v>
      </c>
      <c r="C23" s="43"/>
    </row>
    <row r="24" spans="2:5" ht="15" customHeight="1" x14ac:dyDescent="0.25">
      <c r="B24" s="44" t="s">
        <v>16</v>
      </c>
      <c r="C24" s="55">
        <f>C19</f>
        <v>500</v>
      </c>
    </row>
    <row r="25" spans="2:5" ht="15" customHeight="1" x14ac:dyDescent="0.25">
      <c r="B25" s="44" t="s">
        <v>17</v>
      </c>
      <c r="C25" s="56">
        <f>C2/C5</f>
        <v>900</v>
      </c>
      <c r="D25" s="39" t="s">
        <v>18</v>
      </c>
    </row>
    <row r="26" spans="2:5" ht="15" customHeight="1" x14ac:dyDescent="0.25">
      <c r="B26" s="44" t="s">
        <v>19</v>
      </c>
      <c r="C26" s="50">
        <f>C25*C6</f>
        <v>16200</v>
      </c>
      <c r="D26" s="39" t="s">
        <v>20</v>
      </c>
    </row>
    <row r="27" spans="2:5" ht="15" customHeight="1" x14ac:dyDescent="0.25">
      <c r="B27" s="57" t="s">
        <v>21</v>
      </c>
      <c r="C27" s="58">
        <f>C26/C24</f>
        <v>32.4</v>
      </c>
      <c r="D27" s="39" t="s">
        <v>22</v>
      </c>
    </row>
  </sheetData>
  <mergeCells count="4">
    <mergeCell ref="B4:C4"/>
    <mergeCell ref="B9:C9"/>
    <mergeCell ref="B18:C18"/>
    <mergeCell ref="B23:C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Petrol_vs_Diesel</vt:lpstr>
      <vt:lpstr>CNG_vs_Petrol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Dinesh Nim</dc:creator>
  <cp:lastModifiedBy>Dinesh Nim</cp:lastModifiedBy>
  <dcterms:created xsi:type="dcterms:W3CDTF">2022-07-12T11:57:28Z</dcterms:created>
  <dcterms:modified xsi:type="dcterms:W3CDTF">2022-07-12T13:05:53Z</dcterms:modified>
</cp:coreProperties>
</file>